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41DDCF1-0522-4386-971B-2A25012A6F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3" l="1"/>
  <c r="T11" i="3"/>
  <c r="S11" i="3"/>
  <c r="R11" i="3"/>
  <c r="Q11" i="3"/>
  <c r="W11" i="3"/>
  <c r="I11" i="3" l="1"/>
  <c r="H11" i="3"/>
  <c r="G11" i="3"/>
  <c r="F11" i="3"/>
  <c r="E11" i="3"/>
  <c r="AA11" i="3"/>
  <c r="K11" i="3"/>
  <c r="AS11" i="3" l="1"/>
  <c r="AG11" i="3"/>
  <c r="AQ11" i="3"/>
  <c r="AP11" i="3"/>
  <c r="AO11" i="3"/>
  <c r="AN11" i="3"/>
  <c r="AM11" i="3"/>
  <c r="AE11" i="3"/>
  <c r="AD11" i="3"/>
  <c r="AC11" i="3"/>
  <c r="AB11" i="3"/>
  <c r="AR11" i="3" l="1"/>
  <c r="K16" i="3"/>
  <c r="I16" i="3"/>
  <c r="G16" i="3"/>
  <c r="E16" i="3"/>
  <c r="V11" i="3"/>
  <c r="G15" i="3"/>
  <c r="E15" i="3"/>
  <c r="J11" i="3"/>
  <c r="H15" i="3"/>
  <c r="F15" i="3"/>
  <c r="E17" i="3" l="1"/>
  <c r="N15" i="3"/>
  <c r="L15" i="3"/>
  <c r="M15" i="3"/>
  <c r="G17" i="3"/>
  <c r="F16" i="3"/>
  <c r="F17" i="3" s="1"/>
  <c r="K15" i="3"/>
  <c r="K17" i="3" s="1"/>
  <c r="H16" i="3"/>
  <c r="M16" i="3" s="1"/>
  <c r="J16" i="3"/>
  <c r="O16" i="3"/>
  <c r="I15" i="3"/>
  <c r="AF11" i="3"/>
  <c r="O15" i="3" l="1"/>
  <c r="J15" i="3"/>
  <c r="L16" i="3"/>
  <c r="H17" i="3"/>
  <c r="M17" i="3" s="1"/>
  <c r="N16" i="3"/>
  <c r="I17" i="3"/>
  <c r="N17" i="3"/>
  <c r="L17" i="3"/>
  <c r="O17" i="3" l="1"/>
  <c r="J17" i="3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<sst xmlns="http://schemas.openxmlformats.org/spreadsheetml/2006/main" count="82" uniqueCount="35">
  <si>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</si>
  <si>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</si>
  <si>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</si>
  <si>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</si>
  <si>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</si>
  <si>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</si>
  <si>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</si>
  <si>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</si>
  <si>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</si>
  <si>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</si>
  <si>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</si>
  <si>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</si>
  <si>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</si>
  <si>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</si>
  <si>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</si>
  <si>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</si>
  <si>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</si>
  <si>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</si>
  <si>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</si>
  <si>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APV = Alavuden Peli-Veikot  (1953)</t>
  </si>
  <si>
    <t>2.</t>
  </si>
  <si>
    <t>APV</t>
  </si>
  <si>
    <t>Elmeri Antila</t>
  </si>
  <si>
    <t>16.8.2000   Alajärvi</t>
  </si>
  <si>
    <t>AA = Alajärven Ankkurit  (1944),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</si>
  <si>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</si>
  <si>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</si>
  <si>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</si>
  <si>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</si>
  <si>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</si>
  <si>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</si>
  <si>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5.</t>
  </si>
  <si>
    <t>8.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</si>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</sst>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22</v>
      </c>
      <c r="C1" s="2"/>
      <c r="D1" s="3"/>
      <c r="E1" s="4" t="s">
        <v>23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25</v>
      </c>
      <c r="M2" s="21"/>
      <c r="N2" s="21"/>
      <c r="O2" s="27"/>
      <c r="P2" s="6"/>
      <c r="Q2" s="17" t="s">
        <v>26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27</v>
      </c>
      <c r="AI2" s="21"/>
      <c r="AJ2" s="21"/>
      <c r="AK2" s="27"/>
      <c r="AL2" s="6"/>
      <c r="AM2" s="17" t="s">
        <v>26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12">
        <v>2017</v>
      </c>
      <c r="Y4" s="12" t="s">
        <v>20</v>
      </c>
      <c r="Z4" s="1" t="s">
        <v>21</v>
      </c>
      <c r="AA4" s="12">
        <v>12</v>
      </c>
      <c r="AB4" s="12">
        <v>0</v>
      </c>
      <c r="AC4" s="12">
        <v>4</v>
      </c>
      <c r="AD4" s="12">
        <v>6</v>
      </c>
      <c r="AE4" s="12">
        <v>30</v>
      </c>
      <c r="AF4" s="65">
        <v>0.44109999999999999</v>
      </c>
      <c r="AG4" s="10">
        <v>68</v>
      </c>
      <c r="AH4" s="54"/>
      <c r="AI4" s="54"/>
      <c r="AJ4" s="54"/>
      <c r="AK4" s="7"/>
      <c r="AL4" s="10"/>
      <c r="AM4" s="12">
        <v>4</v>
      </c>
      <c r="AN4" s="12">
        <v>0</v>
      </c>
      <c r="AO4" s="12">
        <v>0</v>
      </c>
      <c r="AP4" s="12">
        <v>3</v>
      </c>
      <c r="AQ4" s="12">
        <v>10</v>
      </c>
      <c r="AR4" s="66">
        <v>0.47610000000000002</v>
      </c>
      <c r="AS4" s="55">
        <v>21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12">
        <v>2018</v>
      </c>
      <c r="Y5" s="12" t="s">
        <v>20</v>
      </c>
      <c r="Z5" s="1" t="s">
        <v>21</v>
      </c>
      <c r="AA5" s="12">
        <v>16</v>
      </c>
      <c r="AB5" s="12">
        <v>0</v>
      </c>
      <c r="AC5" s="12">
        <v>6</v>
      </c>
      <c r="AD5" s="12">
        <v>24</v>
      </c>
      <c r="AE5" s="12">
        <v>61</v>
      </c>
      <c r="AF5" s="65">
        <v>0.51690000000000003</v>
      </c>
      <c r="AG5" s="10">
        <v>118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1</v>
      </c>
      <c r="AP5" s="12">
        <v>2</v>
      </c>
      <c r="AQ5" s="12">
        <v>13</v>
      </c>
      <c r="AR5" s="60">
        <v>0.39389999999999997</v>
      </c>
      <c r="AS5" s="10">
        <v>33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60"/>
      <c r="W6" s="18"/>
      <c r="X6" s="12">
        <v>2019</v>
      </c>
      <c r="Y6" s="12" t="s">
        <v>30</v>
      </c>
      <c r="Z6" s="1" t="s">
        <v>21</v>
      </c>
      <c r="AA6" s="12">
        <v>11</v>
      </c>
      <c r="AB6" s="12">
        <v>0</v>
      </c>
      <c r="AC6" s="12">
        <v>4</v>
      </c>
      <c r="AD6" s="12">
        <v>22</v>
      </c>
      <c r="AE6" s="12">
        <v>57</v>
      </c>
      <c r="AF6" s="65">
        <v>0.6129</v>
      </c>
      <c r="AG6" s="18">
        <v>93</v>
      </c>
      <c r="AH6" s="40"/>
      <c r="AI6" s="7"/>
      <c r="AJ6" s="7"/>
      <c r="AK6" s="7"/>
      <c r="AM6" s="12">
        <v>7</v>
      </c>
      <c r="AN6" s="12">
        <v>0</v>
      </c>
      <c r="AO6" s="13">
        <v>3</v>
      </c>
      <c r="AP6" s="12">
        <v>9</v>
      </c>
      <c r="AQ6" s="12">
        <v>26</v>
      </c>
      <c r="AR6" s="66">
        <v>0.57769999999999999</v>
      </c>
      <c r="AS6" s="18">
        <v>45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4" t="s">
        <v>31</v>
      </c>
      <c r="D7" s="1" t="s">
        <v>21</v>
      </c>
      <c r="E7" s="12">
        <v>9</v>
      </c>
      <c r="F7" s="12">
        <v>0</v>
      </c>
      <c r="G7" s="12">
        <v>0</v>
      </c>
      <c r="H7" s="13">
        <v>4</v>
      </c>
      <c r="I7" s="12">
        <v>19</v>
      </c>
      <c r="J7" s="31">
        <v>0.38769999999999999</v>
      </c>
      <c r="K7" s="18">
        <v>49</v>
      </c>
      <c r="L7" s="40"/>
      <c r="M7" s="7"/>
      <c r="N7" s="7"/>
      <c r="O7" s="7"/>
      <c r="P7" s="67"/>
      <c r="Q7" s="12"/>
      <c r="R7" s="12"/>
      <c r="S7" s="13"/>
      <c r="T7" s="12"/>
      <c r="U7" s="12"/>
      <c r="V7" s="66"/>
      <c r="W7" s="18"/>
      <c r="X7" s="12"/>
      <c r="Y7" s="12"/>
      <c r="Z7" s="1"/>
      <c r="AA7" s="12"/>
      <c r="AB7" s="12"/>
      <c r="AC7" s="12"/>
      <c r="AD7" s="12"/>
      <c r="AE7" s="12"/>
      <c r="AF7" s="65"/>
      <c r="AG7" s="18"/>
      <c r="AH7" s="40"/>
      <c r="AI7" s="7"/>
      <c r="AJ7" s="7"/>
      <c r="AK7" s="7"/>
      <c r="AM7" s="12"/>
      <c r="AN7" s="12"/>
      <c r="AO7" s="13"/>
      <c r="AP7" s="12"/>
      <c r="AQ7" s="12"/>
      <c r="AR7" s="66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68">
        <v>2021</v>
      </c>
      <c r="C8" s="72" t="s">
        <v>32</v>
      </c>
      <c r="D8" s="69" t="s">
        <v>21</v>
      </c>
      <c r="E8" s="68">
        <v>22</v>
      </c>
      <c r="F8" s="68">
        <v>1</v>
      </c>
      <c r="G8" s="68">
        <v>1</v>
      </c>
      <c r="H8" s="73">
        <v>20</v>
      </c>
      <c r="I8" s="68">
        <v>76</v>
      </c>
      <c r="J8" s="70">
        <v>0.52049999999999996</v>
      </c>
      <c r="K8" s="71">
        <v>146</v>
      </c>
      <c r="L8" s="40"/>
      <c r="M8" s="7"/>
      <c r="N8" s="7"/>
      <c r="O8" s="7"/>
      <c r="P8" s="67"/>
      <c r="Q8" s="12"/>
      <c r="R8" s="12"/>
      <c r="S8" s="13"/>
      <c r="T8" s="12"/>
      <c r="U8" s="12"/>
      <c r="V8" s="66"/>
      <c r="W8" s="18"/>
      <c r="X8" s="12"/>
      <c r="Y8" s="12"/>
      <c r="Z8" s="1"/>
      <c r="AA8" s="12"/>
      <c r="AB8" s="12"/>
      <c r="AC8" s="12"/>
      <c r="AD8" s="12"/>
      <c r="AE8" s="12"/>
      <c r="AF8" s="65"/>
      <c r="AG8" s="18"/>
      <c r="AH8" s="40"/>
      <c r="AI8" s="7"/>
      <c r="AJ8" s="7"/>
      <c r="AK8" s="7"/>
      <c r="AM8" s="12"/>
      <c r="AN8" s="12"/>
      <c r="AO8" s="13"/>
      <c r="AP8" s="12"/>
      <c r="AQ8" s="12"/>
      <c r="AR8" s="66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68">
        <v>2022</v>
      </c>
      <c r="C9" s="68" t="s">
        <v>33</v>
      </c>
      <c r="D9" s="69" t="s">
        <v>21</v>
      </c>
      <c r="E9" s="68">
        <v>21</v>
      </c>
      <c r="F9" s="68">
        <v>0</v>
      </c>
      <c r="G9" s="68">
        <v>0</v>
      </c>
      <c r="H9" s="68">
        <v>10</v>
      </c>
      <c r="I9" s="68">
        <v>67</v>
      </c>
      <c r="J9" s="75">
        <v>0.51539999999999997</v>
      </c>
      <c r="K9" s="76">
        <v>130</v>
      </c>
      <c r="L9" s="40"/>
      <c r="M9" s="7"/>
      <c r="N9" s="7"/>
      <c r="O9" s="7"/>
      <c r="P9" s="10"/>
      <c r="Q9" s="12">
        <v>3</v>
      </c>
      <c r="R9" s="12">
        <v>0</v>
      </c>
      <c r="S9" s="13">
        <v>0</v>
      </c>
      <c r="T9" s="12">
        <v>0</v>
      </c>
      <c r="U9" s="12">
        <v>8</v>
      </c>
      <c r="V9" s="31">
        <v>0.36359999999999998</v>
      </c>
      <c r="W9" s="10">
        <v>22</v>
      </c>
      <c r="X9" s="12"/>
      <c r="Y9" s="12"/>
      <c r="Z9" s="1"/>
      <c r="AA9" s="12"/>
      <c r="AB9" s="12"/>
      <c r="AC9" s="12"/>
      <c r="AD9" s="12"/>
      <c r="AE9" s="12"/>
      <c r="AF9" s="65"/>
      <c r="AG9" s="18"/>
      <c r="AH9" s="40"/>
      <c r="AI9" s="7"/>
      <c r="AJ9" s="7"/>
      <c r="AK9" s="7"/>
      <c r="AM9" s="12"/>
      <c r="AN9" s="12"/>
      <c r="AO9" s="13"/>
      <c r="AP9" s="12"/>
      <c r="AQ9" s="12"/>
      <c r="AR9" s="66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2023</v>
      </c>
      <c r="C10" s="12" t="s">
        <v>34</v>
      </c>
      <c r="D10" s="74" t="s">
        <v>21</v>
      </c>
      <c r="E10" s="68">
        <v>18</v>
      </c>
      <c r="F10" s="68">
        <v>1</v>
      </c>
      <c r="G10" s="12">
        <v>2</v>
      </c>
      <c r="H10" s="68">
        <v>7</v>
      </c>
      <c r="I10" s="68">
        <v>74</v>
      </c>
      <c r="J10" s="31">
        <v>0.64349999999999996</v>
      </c>
      <c r="K10" s="77">
        <v>115</v>
      </c>
      <c r="L10" s="7"/>
      <c r="M10" s="7"/>
      <c r="N10" s="7"/>
      <c r="O10" s="7"/>
      <c r="Q10" s="12">
        <v>4</v>
      </c>
      <c r="R10" s="12">
        <v>0</v>
      </c>
      <c r="S10" s="12">
        <v>0</v>
      </c>
      <c r="T10" s="12">
        <v>4</v>
      </c>
      <c r="U10" s="12">
        <v>9</v>
      </c>
      <c r="V10" s="31">
        <v>0.34619999999999995</v>
      </c>
      <c r="W10" s="18">
        <v>26</v>
      </c>
      <c r="X10" s="12"/>
      <c r="Y10" s="12"/>
      <c r="Z10" s="1"/>
      <c r="AA10" s="12"/>
      <c r="AB10" s="12"/>
      <c r="AC10" s="12"/>
      <c r="AD10" s="12"/>
      <c r="AE10" s="12"/>
      <c r="AF10" s="65"/>
      <c r="AG10" s="10"/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60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5">
        <f>SUM(E4:E10)</f>
        <v>70</v>
      </c>
      <c r="F11" s="35">
        <f t="shared" ref="F11:I11" si="0">SUM(F4:F10)</f>
        <v>2</v>
      </c>
      <c r="G11" s="35">
        <f t="shared" si="0"/>
        <v>3</v>
      </c>
      <c r="H11" s="35">
        <f t="shared" si="0"/>
        <v>41</v>
      </c>
      <c r="I11" s="35">
        <f t="shared" si="0"/>
        <v>236</v>
      </c>
      <c r="J11" s="36">
        <f>PRODUCT(I11/K11)</f>
        <v>0.53636363636363638</v>
      </c>
      <c r="K11" s="20">
        <f t="shared" ref="K11" si="1">SUM(K4:K10)</f>
        <v>440</v>
      </c>
      <c r="L11" s="17"/>
      <c r="M11" s="28"/>
      <c r="N11" s="41"/>
      <c r="O11" s="42"/>
      <c r="P11" s="10"/>
      <c r="Q11" s="35">
        <f t="shared" ref="Q11:U11" si="2">SUM(Q4:Q10)</f>
        <v>7</v>
      </c>
      <c r="R11" s="35">
        <f t="shared" si="2"/>
        <v>0</v>
      </c>
      <c r="S11" s="35">
        <f t="shared" si="2"/>
        <v>0</v>
      </c>
      <c r="T11" s="35">
        <f t="shared" si="2"/>
        <v>4</v>
      </c>
      <c r="U11" s="35">
        <f t="shared" si="2"/>
        <v>17</v>
      </c>
      <c r="V11" s="36">
        <f>PRODUCT(U11/W11)</f>
        <v>0.35416666666666669</v>
      </c>
      <c r="W11" s="20">
        <f>SUM(W4:W10)</f>
        <v>48</v>
      </c>
      <c r="X11" s="54" t="s">
        <v>13</v>
      </c>
      <c r="Y11" s="11"/>
      <c r="Z11" s="9"/>
      <c r="AA11" s="35">
        <f>SUM(AA4:AA10)</f>
        <v>39</v>
      </c>
      <c r="AB11" s="35">
        <f t="shared" ref="AB11:AG11" si="3">SUM(AB4:AB10)</f>
        <v>0</v>
      </c>
      <c r="AC11" s="35">
        <f t="shared" si="3"/>
        <v>14</v>
      </c>
      <c r="AD11" s="35">
        <f t="shared" si="3"/>
        <v>52</v>
      </c>
      <c r="AE11" s="35">
        <f t="shared" si="3"/>
        <v>148</v>
      </c>
      <c r="AF11" s="36">
        <f>PRODUCT(AE11/AG11)</f>
        <v>0.53046594982078854</v>
      </c>
      <c r="AG11" s="20">
        <f t="shared" si="3"/>
        <v>279</v>
      </c>
      <c r="AH11" s="17"/>
      <c r="AI11" s="28"/>
      <c r="AJ11" s="41"/>
      <c r="AK11" s="42"/>
      <c r="AL11" s="10"/>
      <c r="AM11" s="35">
        <f>SUM(AM4:AM10)</f>
        <v>15</v>
      </c>
      <c r="AN11" s="35">
        <f t="shared" ref="AN11" si="4">SUM(AN4:AN10)</f>
        <v>0</v>
      </c>
      <c r="AO11" s="35">
        <f t="shared" ref="AO11" si="5">SUM(AO4:AO10)</f>
        <v>4</v>
      </c>
      <c r="AP11" s="35">
        <f t="shared" ref="AP11" si="6">SUM(AP4:AP10)</f>
        <v>14</v>
      </c>
      <c r="AQ11" s="35">
        <f t="shared" ref="AQ11" si="7">SUM(AQ4:AQ10)</f>
        <v>49</v>
      </c>
      <c r="AR11" s="15">
        <f>PRODUCT(AQ11/AS11)</f>
        <v>0.49494949494949497</v>
      </c>
      <c r="AS11" s="38">
        <f t="shared" ref="AS11" si="8">SUM(AS4:AS10)</f>
        <v>99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7"/>
      <c r="K12" s="18"/>
      <c r="L12" s="10"/>
      <c r="M12" s="10"/>
      <c r="N12" s="10"/>
      <c r="O12" s="10"/>
      <c r="P12" s="16"/>
      <c r="Q12" s="16"/>
      <c r="R12" s="16"/>
      <c r="S12" s="16"/>
      <c r="T12" s="16"/>
      <c r="U12" s="10"/>
      <c r="V12" s="10"/>
      <c r="W12" s="18"/>
      <c r="X12" s="16"/>
      <c r="Y12" s="16"/>
      <c r="Z12" s="16"/>
      <c r="AA12" s="16"/>
      <c r="AB12" s="16"/>
      <c r="AC12" s="16"/>
      <c r="AD12" s="16"/>
      <c r="AE12" s="16"/>
      <c r="AF12" s="37"/>
      <c r="AG12" s="18"/>
      <c r="AH12" s="10"/>
      <c r="AI12" s="10"/>
      <c r="AJ12" s="10"/>
      <c r="AK12" s="10"/>
      <c r="AL12" s="16"/>
      <c r="AM12" s="16"/>
      <c r="AN12" s="16"/>
      <c r="AO12" s="16"/>
      <c r="AP12" s="16"/>
      <c r="AQ12" s="10"/>
      <c r="AR12" s="10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28</v>
      </c>
      <c r="O13" s="7" t="s">
        <v>29</v>
      </c>
      <c r="Q13" s="16"/>
      <c r="R13" s="16" t="s">
        <v>10</v>
      </c>
      <c r="S13" s="16"/>
      <c r="T13" s="53" t="s">
        <v>24</v>
      </c>
      <c r="U13" s="10"/>
      <c r="V13" s="18"/>
      <c r="W13" s="18"/>
      <c r="X13" s="18"/>
      <c r="Y13" s="18"/>
      <c r="Z13" s="18"/>
      <c r="AA13" s="18"/>
      <c r="AB13" s="18"/>
      <c r="AC13" s="16"/>
      <c r="AD13" s="16"/>
      <c r="AE13" s="16"/>
      <c r="AF13" s="16"/>
      <c r="AG13" s="16"/>
      <c r="AH13" s="16"/>
      <c r="AI13" s="16"/>
      <c r="AJ13" s="16"/>
      <c r="AK13" s="16"/>
      <c r="AM13" s="18"/>
      <c r="AN13" s="18"/>
      <c r="AO13" s="18"/>
      <c r="AP13" s="18"/>
      <c r="AQ13" s="18"/>
      <c r="AR13" s="18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64">
        <v>0</v>
      </c>
      <c r="K14" s="16"/>
      <c r="L14" s="52">
        <v>0</v>
      </c>
      <c r="M14" s="52">
        <v>0</v>
      </c>
      <c r="N14" s="52">
        <v>0</v>
      </c>
      <c r="O14" s="52">
        <v>0</v>
      </c>
      <c r="Q14" s="16"/>
      <c r="R14" s="16"/>
      <c r="S14" s="16"/>
      <c r="T14" s="53" t="s">
        <v>19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2" t="s">
        <v>11</v>
      </c>
      <c r="C15" s="33"/>
      <c r="D15" s="34"/>
      <c r="E15" s="46">
        <f>PRODUCT(E11+Q11)</f>
        <v>77</v>
      </c>
      <c r="F15" s="46">
        <f>PRODUCT(F11+R11)</f>
        <v>2</v>
      </c>
      <c r="G15" s="46">
        <f>PRODUCT(G11+S11)</f>
        <v>3</v>
      </c>
      <c r="H15" s="46">
        <f>PRODUCT(H11+T11)</f>
        <v>45</v>
      </c>
      <c r="I15" s="46">
        <f>PRODUCT(I11+U11)</f>
        <v>253</v>
      </c>
      <c r="J15" s="64">
        <f>PRODUCT(I15/K15)</f>
        <v>0.51844262295081966</v>
      </c>
      <c r="K15" s="16">
        <f>PRODUCT(K11+W11)</f>
        <v>488</v>
      </c>
      <c r="L15" s="52">
        <f>PRODUCT((F15+G15)/E15)</f>
        <v>6.4935064935064929E-2</v>
      </c>
      <c r="M15" s="52">
        <f>PRODUCT(H15/E15)</f>
        <v>0.58441558441558439</v>
      </c>
      <c r="N15" s="52">
        <f>PRODUCT((F15+G15+H15)/E15)</f>
        <v>0.64935064935064934</v>
      </c>
      <c r="O15" s="52">
        <f>PRODUCT(I15/E15)</f>
        <v>3.2857142857142856</v>
      </c>
      <c r="Q15" s="16"/>
      <c r="R15" s="16"/>
      <c r="S15" s="16"/>
      <c r="T15" s="5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9" t="s">
        <v>12</v>
      </c>
      <c r="C16" s="30"/>
      <c r="D16" s="29"/>
      <c r="E16" s="46">
        <f>PRODUCT(AA11+AM11)</f>
        <v>54</v>
      </c>
      <c r="F16" s="46">
        <f>PRODUCT(AB11+AN11)</f>
        <v>0</v>
      </c>
      <c r="G16" s="46">
        <f>PRODUCT(AC11+AO11)</f>
        <v>18</v>
      </c>
      <c r="H16" s="46">
        <f>PRODUCT(AD11+AP11)</f>
        <v>66</v>
      </c>
      <c r="I16" s="46">
        <f>PRODUCT(AE11+AQ11)</f>
        <v>197</v>
      </c>
      <c r="J16" s="64">
        <f>PRODUCT(I16/K16)</f>
        <v>0.52116402116402116</v>
      </c>
      <c r="K16" s="10">
        <f>PRODUCT(AG11+AS11)</f>
        <v>378</v>
      </c>
      <c r="L16" s="52">
        <f>PRODUCT((F16+G16)/E16)</f>
        <v>0.33333333333333331</v>
      </c>
      <c r="M16" s="52">
        <f>PRODUCT(H16/E16)</f>
        <v>1.2222222222222223</v>
      </c>
      <c r="N16" s="52">
        <f>PRODUCT((F16+G16+H16)/E16)</f>
        <v>1.5555555555555556</v>
      </c>
      <c r="O16" s="52">
        <f>PRODUCT(I16/E16)</f>
        <v>3.6481481481481484</v>
      </c>
      <c r="Q16" s="16"/>
      <c r="R16" s="16"/>
      <c r="S16" s="16"/>
      <c r="T16" s="53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131</v>
      </c>
      <c r="F17" s="46">
        <f t="shared" ref="F17:I17" si="9">SUM(F14:F16)</f>
        <v>2</v>
      </c>
      <c r="G17" s="46">
        <f t="shared" si="9"/>
        <v>21</v>
      </c>
      <c r="H17" s="46">
        <f t="shared" si="9"/>
        <v>111</v>
      </c>
      <c r="I17" s="46">
        <f t="shared" si="9"/>
        <v>450</v>
      </c>
      <c r="J17" s="64">
        <f>PRODUCT(I17/K17)</f>
        <v>0.51963048498845266</v>
      </c>
      <c r="K17" s="16">
        <f>SUM(K14:K16)</f>
        <v>866</v>
      </c>
      <c r="L17" s="52">
        <f>PRODUCT((F17+G17)/E17)</f>
        <v>0.17557251908396945</v>
      </c>
      <c r="M17" s="52">
        <f>PRODUCT(H17/E17)</f>
        <v>0.84732824427480913</v>
      </c>
      <c r="N17" s="52">
        <f>PRODUCT((F17+G17+H17)/E17)</f>
        <v>1.0229007633587786</v>
      </c>
      <c r="O17" s="52">
        <f>PRODUCT(I17/E17)</f>
        <v>3.4351145038167941</v>
      </c>
      <c r="Q17" s="10"/>
      <c r="R17" s="10"/>
      <c r="S17" s="10"/>
      <c r="T17" s="53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53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3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3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3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3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3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3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3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3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3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3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3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3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3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3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3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3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3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3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3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3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3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3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3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3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3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3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3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3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3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3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3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3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3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3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3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3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3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3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3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3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3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3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3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3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3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3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3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3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3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3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3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3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3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3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3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3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3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3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3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3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3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3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3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3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3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3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3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3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3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3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3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3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3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3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3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3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3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3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3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3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3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3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3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3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3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3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3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3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3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3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3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3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3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3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3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3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3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3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3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3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3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3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3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3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3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3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3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3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3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3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3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3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3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3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3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3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3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3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3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3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3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3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3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3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3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3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3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3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3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3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3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3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3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3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3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3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3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3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3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3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3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3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3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3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3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3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3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3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3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3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3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xmlns:xlrd2="http://schemas.microsoft.com/office/spreadsheetml/2017/richdata2" ref="B9:Y10">
    <sortCondition ref="B9: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2023-09-02T20:40:22Z</dcterms:modified>
</cp:coreProperties>
</file>